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.DOCUMENTI SEGRETERIA\ANAC-Pubblicazioni sito internet\Indicatori trimestrali pagamenti\2025\1 trim 2025\"/>
    </mc:Choice>
  </mc:AlternateContent>
  <xr:revisionPtr revIDLastSave="0" documentId="13_ncr:1_{B2F3B424-9779-42E6-80B7-31B31286715B}" xr6:coauthVersionLast="47" xr6:coauthVersionMax="47" xr10:uidLastSave="{00000000-0000-0000-0000-000000000000}"/>
  <bookViews>
    <workbookView xWindow="-120" yWindow="-120" windowWidth="29040" windowHeight="15720" xr2:uid="{641F4731-F3F6-40C0-94C9-ABC6B961310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G56" i="1"/>
  <c r="J56" i="1" s="1"/>
  <c r="K56" i="1" s="1"/>
  <c r="G55" i="1"/>
  <c r="J55" i="1" s="1"/>
  <c r="K55" i="1" s="1"/>
  <c r="G54" i="1"/>
  <c r="J54" i="1" s="1"/>
  <c r="K54" i="1" s="1"/>
  <c r="G53" i="1"/>
  <c r="J53" i="1" s="1"/>
  <c r="K53" i="1" s="1"/>
  <c r="G52" i="1"/>
  <c r="J52" i="1" s="1"/>
  <c r="K52" i="1" s="1"/>
  <c r="G51" i="1"/>
  <c r="J51" i="1" s="1"/>
  <c r="K51" i="1" s="1"/>
  <c r="G50" i="1"/>
  <c r="J50" i="1" s="1"/>
  <c r="K50" i="1" s="1"/>
  <c r="G49" i="1"/>
  <c r="J49" i="1" s="1"/>
  <c r="K49" i="1" s="1"/>
  <c r="G48" i="1"/>
  <c r="J48" i="1" s="1"/>
  <c r="K48" i="1" s="1"/>
  <c r="G47" i="1"/>
  <c r="J47" i="1" s="1"/>
  <c r="K47" i="1" s="1"/>
  <c r="G46" i="1"/>
  <c r="J46" i="1" s="1"/>
  <c r="K46" i="1" s="1"/>
  <c r="G45" i="1"/>
  <c r="J45" i="1" s="1"/>
  <c r="K45" i="1" s="1"/>
  <c r="J44" i="1"/>
  <c r="K44" i="1" s="1"/>
  <c r="G44" i="1"/>
  <c r="G43" i="1"/>
  <c r="J43" i="1" s="1"/>
  <c r="K43" i="1" s="1"/>
  <c r="G42" i="1"/>
  <c r="J42" i="1" s="1"/>
  <c r="K42" i="1" s="1"/>
  <c r="G41" i="1"/>
  <c r="J41" i="1" s="1"/>
  <c r="K41" i="1" s="1"/>
  <c r="G40" i="1"/>
  <c r="J40" i="1" s="1"/>
  <c r="K40" i="1" s="1"/>
  <c r="G39" i="1"/>
  <c r="J39" i="1" s="1"/>
  <c r="K39" i="1" s="1"/>
  <c r="G38" i="1"/>
  <c r="J38" i="1" s="1"/>
  <c r="K38" i="1" s="1"/>
  <c r="G37" i="1"/>
  <c r="J37" i="1" s="1"/>
  <c r="K37" i="1" s="1"/>
  <c r="G36" i="1"/>
  <c r="J36" i="1" s="1"/>
  <c r="K36" i="1" s="1"/>
  <c r="G35" i="1"/>
  <c r="J35" i="1" s="1"/>
  <c r="K35" i="1" s="1"/>
  <c r="G34" i="1"/>
  <c r="J34" i="1" s="1"/>
  <c r="K34" i="1" s="1"/>
  <c r="G33" i="1"/>
  <c r="J33" i="1" s="1"/>
  <c r="K33" i="1" s="1"/>
  <c r="G32" i="1"/>
  <c r="J32" i="1" s="1"/>
  <c r="K32" i="1" s="1"/>
  <c r="G31" i="1"/>
  <c r="J31" i="1" s="1"/>
  <c r="K31" i="1" s="1"/>
  <c r="G30" i="1"/>
  <c r="J30" i="1" s="1"/>
  <c r="K30" i="1" s="1"/>
  <c r="G29" i="1"/>
  <c r="J29" i="1" s="1"/>
  <c r="K29" i="1" s="1"/>
  <c r="G28" i="1"/>
  <c r="J28" i="1" s="1"/>
  <c r="K28" i="1" s="1"/>
  <c r="G27" i="1"/>
  <c r="J27" i="1" s="1"/>
  <c r="K27" i="1" s="1"/>
  <c r="G26" i="1"/>
  <c r="J26" i="1" s="1"/>
  <c r="K26" i="1" s="1"/>
  <c r="G25" i="1"/>
  <c r="J25" i="1" s="1"/>
  <c r="K25" i="1" s="1"/>
  <c r="J24" i="1"/>
  <c r="K24" i="1" s="1"/>
  <c r="G24" i="1"/>
  <c r="G23" i="1"/>
  <c r="J23" i="1" s="1"/>
  <c r="K23" i="1" s="1"/>
  <c r="G22" i="1"/>
  <c r="J22" i="1" s="1"/>
  <c r="K22" i="1" s="1"/>
  <c r="G21" i="1"/>
  <c r="J21" i="1" s="1"/>
  <c r="K21" i="1" s="1"/>
  <c r="G20" i="1"/>
  <c r="J20" i="1" s="1"/>
  <c r="K20" i="1" s="1"/>
  <c r="G19" i="1"/>
  <c r="J19" i="1" s="1"/>
  <c r="K19" i="1" s="1"/>
  <c r="G18" i="1"/>
  <c r="J18" i="1" s="1"/>
  <c r="K18" i="1" s="1"/>
  <c r="G17" i="1"/>
  <c r="J17" i="1" s="1"/>
  <c r="K17" i="1" s="1"/>
  <c r="G16" i="1"/>
  <c r="J16" i="1" s="1"/>
  <c r="K16" i="1" s="1"/>
  <c r="G15" i="1"/>
  <c r="J15" i="1" s="1"/>
  <c r="K15" i="1" s="1"/>
  <c r="G14" i="1"/>
  <c r="J14" i="1" s="1"/>
  <c r="K14" i="1" s="1"/>
  <c r="G13" i="1"/>
  <c r="J13" i="1" s="1"/>
  <c r="K13" i="1" s="1"/>
  <c r="G12" i="1"/>
  <c r="J12" i="1" s="1"/>
  <c r="K12" i="1" s="1"/>
  <c r="G11" i="1"/>
  <c r="J11" i="1" s="1"/>
  <c r="K11" i="1" s="1"/>
  <c r="G10" i="1"/>
  <c r="J10" i="1" s="1"/>
  <c r="K10" i="1" s="1"/>
  <c r="G9" i="1"/>
  <c r="J9" i="1" s="1"/>
  <c r="K9" i="1" s="1"/>
  <c r="G8" i="1"/>
  <c r="J8" i="1" s="1"/>
  <c r="K8" i="1" s="1"/>
  <c r="G7" i="1"/>
  <c r="J7" i="1" s="1"/>
  <c r="K7" i="1" s="1"/>
  <c r="G6" i="1"/>
  <c r="J6" i="1" s="1"/>
  <c r="K6" i="1" s="1"/>
  <c r="G5" i="1"/>
  <c r="J5" i="1" s="1"/>
  <c r="K5" i="1" s="1"/>
  <c r="J4" i="1"/>
  <c r="K4" i="1" s="1"/>
  <c r="G4" i="1"/>
  <c r="G3" i="1"/>
  <c r="J3" i="1" s="1"/>
  <c r="K3" i="1" s="1"/>
  <c r="G2" i="1"/>
  <c r="J2" i="1" s="1"/>
  <c r="K2" i="1" s="1"/>
  <c r="K58" i="1" l="1"/>
</calcChain>
</file>

<file path=xl/sharedStrings.xml><?xml version="1.0" encoding="utf-8"?>
<sst xmlns="http://schemas.openxmlformats.org/spreadsheetml/2006/main" count="125" uniqueCount="81">
  <si>
    <t>Anno</t>
  </si>
  <si>
    <t>Beneficiario</t>
  </si>
  <si>
    <t>Tipologia di spesa sostenuta</t>
  </si>
  <si>
    <t>Ambito temporale di riferimento</t>
  </si>
  <si>
    <t>Data pagamento</t>
  </si>
  <si>
    <t>Data scadenza pagamento</t>
  </si>
  <si>
    <t>gg intercorsi</t>
  </si>
  <si>
    <t>Importo liquidazione</t>
  </si>
  <si>
    <t>Numero documento contabile</t>
  </si>
  <si>
    <t>Somma giorni scadenza pagamento e giorni intercorsi</t>
  </si>
  <si>
    <t>Indicatore</t>
  </si>
  <si>
    <t>La Perla Pulizie Srl</t>
  </si>
  <si>
    <t>Servizi di pulizia</t>
  </si>
  <si>
    <t>Pellegrini SpA</t>
  </si>
  <si>
    <t>Buoni pasto</t>
  </si>
  <si>
    <t>De Masis Barbara</t>
  </si>
  <si>
    <t>Legali</t>
  </si>
  <si>
    <t>Regonesi Adriana</t>
  </si>
  <si>
    <t>Poste Italiane SpA</t>
  </si>
  <si>
    <t>Postali</t>
  </si>
  <si>
    <t>Pianeta Software Srl</t>
  </si>
  <si>
    <t>Licenza ProtocoloPA</t>
  </si>
  <si>
    <t>Hera Comm SpA</t>
  </si>
  <si>
    <t>Energia</t>
  </si>
  <si>
    <t>Fastweb SpA</t>
  </si>
  <si>
    <t>Telefoniche</t>
  </si>
  <si>
    <t>Uniacque SpA</t>
  </si>
  <si>
    <t>Assistenza campionamento scarichi industriali</t>
  </si>
  <si>
    <t>Studio Associato Macario Lazzari</t>
  </si>
  <si>
    <t>Consulenza fiscale e contabile</t>
  </si>
  <si>
    <t>Aruba SpA</t>
  </si>
  <si>
    <t>Controllo sicurezza lavoro</t>
  </si>
  <si>
    <t>Infocamere</t>
  </si>
  <si>
    <t>Sevizi amministrativi</t>
  </si>
  <si>
    <t>M.G.R. Antincendio Srl</t>
  </si>
  <si>
    <t>Controllo e sorveglianza estintori</t>
  </si>
  <si>
    <t>6/9</t>
  </si>
  <si>
    <t>Ricoh Italia Srl</t>
  </si>
  <si>
    <t>Nolegio stampante+copie</t>
  </si>
  <si>
    <t>Project Informatica Srl</t>
  </si>
  <si>
    <t>Assistenza informatica</t>
  </si>
  <si>
    <t>Vodafone SpA</t>
  </si>
  <si>
    <t>Manutenzione impianto condizionamento</t>
  </si>
  <si>
    <t>Nuova Eurofrigor Srl</t>
  </si>
  <si>
    <t>Elaborazioni paghe</t>
  </si>
  <si>
    <t>Dalmine Ristorazione Srl</t>
  </si>
  <si>
    <t>Spese rappresentanza</t>
  </si>
  <si>
    <t>A.S. Servizi alle Imprese Srl</t>
  </si>
  <si>
    <t>Rialto SpA</t>
  </si>
  <si>
    <t>Abbonamento parcheggio</t>
  </si>
  <si>
    <t>Planetel SpA</t>
  </si>
  <si>
    <t>Elettrocasa Srl</t>
  </si>
  <si>
    <t>Apparecchi telefonici</t>
  </si>
  <si>
    <t>412500057759</t>
  </si>
  <si>
    <t>Facoetti Enrico</t>
  </si>
  <si>
    <t>Revisore contabile</t>
  </si>
  <si>
    <t>Hagleitner Hygiene Cartemani Srl</t>
  </si>
  <si>
    <t>Materiale igienico sanitario</t>
  </si>
  <si>
    <t>Negretti Sara</t>
  </si>
  <si>
    <t>PC Center Bergamo Srl</t>
  </si>
  <si>
    <t>Rossi Paolo</t>
  </si>
  <si>
    <t>Servizio tinteggiatura</t>
  </si>
  <si>
    <t>Voky Srl</t>
  </si>
  <si>
    <t>Stampati</t>
  </si>
  <si>
    <t>Sikelia Gestione Archivi Srl</t>
  </si>
  <si>
    <t>Fatturazione elettronica</t>
  </si>
  <si>
    <t>Paganelli Matteo</t>
  </si>
  <si>
    <t>Medico del lavoro</t>
  </si>
  <si>
    <t>Artemedia Srl</t>
  </si>
  <si>
    <t>Software</t>
  </si>
  <si>
    <t>412502645005</t>
  </si>
  <si>
    <t>Eurodigit Srl</t>
  </si>
  <si>
    <t>Licenza GoTo Meeting</t>
  </si>
  <si>
    <t>Hosting Advanced Windows</t>
  </si>
  <si>
    <t>Bongiorno Antinfortunistica Srl</t>
  </si>
  <si>
    <t>Abbigliamento da lavoro</t>
  </si>
  <si>
    <t>412504955943</t>
  </si>
  <si>
    <t>Airone Service Srl</t>
  </si>
  <si>
    <t>Allestimento sala riunioni</t>
  </si>
  <si>
    <t>Firma digitale</t>
  </si>
  <si>
    <t>Studio Associato Regonesi-Salvetti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</si>
</sst>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5" xfId="0" applyFont="1" applyBorder="1"/>
    <xf numFmtId="14" fontId="3" fillId="0" borderId="2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43" fontId="3" fillId="0" borderId="1" xfId="2" applyFont="1" applyFill="1" applyBorder="1" applyAlignment="1">
      <alignment vertical="center"/>
    </xf>
    <xf numFmtId="44" fontId="3" fillId="0" borderId="1" xfId="0" applyNumberFormat="1" applyFont="1" applyBorder="1"/>
    <xf numFmtId="2" fontId="3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44" fontId="2" fillId="0" borderId="1" xfId="0" applyNumberFormat="1" applyFont="1" applyBorder="1"/>
    <xf numFmtId="0" fontId="3" fillId="0" borderId="0" xfId="0" applyFont="1" applyAlignment="1">
      <alignment horizontal="center" vertical="top"/>
    </xf>
    <xf numFmtId="2" fontId="2" fillId="0" borderId="1" xfId="0" applyNumberFormat="1" applyFont="1" applyBorder="1"/>
    <xf numFmtId="14" fontId="3" fillId="0" borderId="1" xfId="0" applyNumberFormat="1" applyFont="1" applyBorder="1"/>
    <xf numFmtId="0" fontId="3" fillId="0" borderId="1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" fontId="3" fillId="0" borderId="1" xfId="0" quotePrefix="1" applyNumberFormat="1" applyFont="1" applyBorder="1" applyAlignment="1">
      <alignment horizontal="right" vertic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C90ED-5E76-452E-989D-556160BBCFD3}">
  <dimension ref="A1:K58"/>
  <sheetViews>
    <sheetView tabSelected="1" workbookViewId="0">
      <selection activeCell="N30" sqref="N30"/>
    </sheetView>
  </sheetViews>
  <sheetFormatPr defaultColWidth="9.140625" defaultRowHeight="12.75" x14ac:dyDescent="0.2"/>
  <cols>
    <col min="1" max="1" width="9.140625" style="14"/>
    <col min="2" max="2" width="30.5703125" style="14" bestFit="1" customWidth="1"/>
    <col min="3" max="3" width="39.140625" style="14" bestFit="1" customWidth="1"/>
    <col min="4" max="4" width="11.85546875" style="25" bestFit="1" customWidth="1"/>
    <col min="5" max="5" width="14" style="25" customWidth="1"/>
    <col min="6" max="6" width="12" style="25" customWidth="1"/>
    <col min="7" max="7" width="11" style="25" customWidth="1"/>
    <col min="8" max="8" width="13.140625" style="14" bestFit="1" customWidth="1"/>
    <col min="9" max="9" width="19.28515625" style="27" bestFit="1" customWidth="1"/>
    <col min="10" max="10" width="16.28515625" style="14" bestFit="1" customWidth="1"/>
    <col min="11" max="11" width="14.140625" style="14" customWidth="1"/>
    <col min="12" max="13" width="9.140625" style="14"/>
    <col min="14" max="14" width="9.42578125" style="14" bestFit="1" customWidth="1"/>
    <col min="15" max="16" width="9.140625" style="14"/>
    <col min="17" max="17" width="11" style="14" bestFit="1" customWidth="1"/>
    <col min="18" max="16384" width="9.140625" style="14"/>
  </cols>
  <sheetData>
    <row r="1" spans="1:11" ht="51" x14ac:dyDescent="0.2">
      <c r="A1" s="1" t="s">
        <v>0</v>
      </c>
      <c r="B1" s="2" t="s">
        <v>1</v>
      </c>
      <c r="C1" s="12" t="s">
        <v>2</v>
      </c>
      <c r="D1" s="3" t="s">
        <v>3</v>
      </c>
      <c r="E1" s="13" t="s">
        <v>4</v>
      </c>
      <c r="F1" s="4" t="s">
        <v>5</v>
      </c>
      <c r="G1" s="4" t="s">
        <v>6</v>
      </c>
      <c r="H1" s="5" t="s">
        <v>7</v>
      </c>
      <c r="I1" s="6" t="s">
        <v>8</v>
      </c>
      <c r="J1" s="3" t="s">
        <v>9</v>
      </c>
      <c r="K1" s="3" t="s">
        <v>10</v>
      </c>
    </row>
    <row r="2" spans="1:11" x14ac:dyDescent="0.2">
      <c r="A2" s="7">
        <v>2025</v>
      </c>
      <c r="B2" s="15" t="s">
        <v>15</v>
      </c>
      <c r="C2" s="16" t="s">
        <v>16</v>
      </c>
      <c r="D2" s="8">
        <v>45658</v>
      </c>
      <c r="E2" s="8">
        <v>45659</v>
      </c>
      <c r="F2" s="29">
        <v>45658</v>
      </c>
      <c r="G2" s="18">
        <f t="shared" ref="G2:G56" si="0">E2-F2</f>
        <v>1</v>
      </c>
      <c r="H2" s="19">
        <v>1843.68</v>
      </c>
      <c r="I2" s="30">
        <v>4</v>
      </c>
      <c r="J2" s="20">
        <f t="shared" ref="J2:J56" si="1">G2*H2</f>
        <v>1843.68</v>
      </c>
      <c r="K2" s="21">
        <f t="shared" ref="K2:K56" si="2">J2/$H$58</f>
        <v>1.1562375670345364E-2</v>
      </c>
    </row>
    <row r="3" spans="1:11" x14ac:dyDescent="0.2">
      <c r="A3" s="7">
        <v>2025</v>
      </c>
      <c r="B3" s="15" t="s">
        <v>17</v>
      </c>
      <c r="C3" s="9" t="s">
        <v>44</v>
      </c>
      <c r="D3" s="22">
        <v>45660</v>
      </c>
      <c r="E3" s="8">
        <v>45659</v>
      </c>
      <c r="F3" s="29">
        <v>45660</v>
      </c>
      <c r="G3" s="18">
        <f t="shared" si="0"/>
        <v>-1</v>
      </c>
      <c r="H3" s="19">
        <v>1714.14</v>
      </c>
      <c r="I3" s="31">
        <v>10</v>
      </c>
      <c r="J3" s="20">
        <f t="shared" si="1"/>
        <v>-1714.14</v>
      </c>
      <c r="K3" s="21">
        <f t="shared" si="2"/>
        <v>-1.0749984070752953E-2</v>
      </c>
    </row>
    <row r="4" spans="1:11" x14ac:dyDescent="0.2">
      <c r="A4" s="7">
        <v>2025</v>
      </c>
      <c r="B4" s="15" t="s">
        <v>45</v>
      </c>
      <c r="C4" s="7" t="s">
        <v>46</v>
      </c>
      <c r="D4" s="22">
        <v>45625</v>
      </c>
      <c r="E4" s="8">
        <v>45659</v>
      </c>
      <c r="F4" s="29">
        <v>45625</v>
      </c>
      <c r="G4" s="18">
        <f t="shared" si="0"/>
        <v>34</v>
      </c>
      <c r="H4" s="19">
        <v>806.36</v>
      </c>
      <c r="I4" s="31">
        <v>368</v>
      </c>
      <c r="J4" s="20">
        <f t="shared" si="1"/>
        <v>27416.240000000002</v>
      </c>
      <c r="K4" s="21">
        <f t="shared" si="2"/>
        <v>0.17193703156098097</v>
      </c>
    </row>
    <row r="5" spans="1:11" x14ac:dyDescent="0.2">
      <c r="A5" s="7">
        <v>2025</v>
      </c>
      <c r="B5" s="15" t="s">
        <v>15</v>
      </c>
      <c r="C5" s="16" t="s">
        <v>16</v>
      </c>
      <c r="D5" s="22">
        <v>45658</v>
      </c>
      <c r="E5" s="8">
        <v>45664</v>
      </c>
      <c r="F5" s="29">
        <v>45658</v>
      </c>
      <c r="G5" s="18">
        <f t="shared" si="0"/>
        <v>6</v>
      </c>
      <c r="H5" s="19">
        <v>12291.2</v>
      </c>
      <c r="I5" s="31">
        <v>1</v>
      </c>
      <c r="J5" s="20">
        <f t="shared" si="1"/>
        <v>73747.200000000012</v>
      </c>
      <c r="K5" s="21">
        <f t="shared" si="2"/>
        <v>0.4624950268138146</v>
      </c>
    </row>
    <row r="6" spans="1:11" x14ac:dyDescent="0.2">
      <c r="A6" s="7">
        <v>2025</v>
      </c>
      <c r="B6" s="15" t="s">
        <v>15</v>
      </c>
      <c r="C6" s="7" t="s">
        <v>16</v>
      </c>
      <c r="D6" s="22">
        <v>45658</v>
      </c>
      <c r="E6" s="8">
        <v>45664</v>
      </c>
      <c r="F6" s="29">
        <v>45658</v>
      </c>
      <c r="G6" s="18">
        <f t="shared" si="0"/>
        <v>6</v>
      </c>
      <c r="H6" s="19">
        <v>12291.2</v>
      </c>
      <c r="I6" s="31">
        <v>2</v>
      </c>
      <c r="J6" s="20">
        <f t="shared" si="1"/>
        <v>73747.200000000012</v>
      </c>
      <c r="K6" s="21">
        <f t="shared" si="2"/>
        <v>0.4624950268138146</v>
      </c>
    </row>
    <row r="7" spans="1:11" x14ac:dyDescent="0.2">
      <c r="A7" s="7">
        <v>2025</v>
      </c>
      <c r="B7" s="15" t="s">
        <v>15</v>
      </c>
      <c r="C7" s="16" t="s">
        <v>16</v>
      </c>
      <c r="D7" s="22">
        <v>45658</v>
      </c>
      <c r="E7" s="8">
        <v>45664</v>
      </c>
      <c r="F7" s="29">
        <v>45658</v>
      </c>
      <c r="G7" s="18">
        <f t="shared" si="0"/>
        <v>6</v>
      </c>
      <c r="H7" s="19">
        <v>9832.9599999999991</v>
      </c>
      <c r="I7" s="31">
        <v>3</v>
      </c>
      <c r="J7" s="20">
        <f t="shared" si="1"/>
        <v>58997.759999999995</v>
      </c>
      <c r="K7" s="21">
        <f t="shared" si="2"/>
        <v>0.36999602145105159</v>
      </c>
    </row>
    <row r="8" spans="1:11" x14ac:dyDescent="0.2">
      <c r="A8" s="7">
        <v>2025</v>
      </c>
      <c r="B8" s="15" t="s">
        <v>47</v>
      </c>
      <c r="C8" s="10" t="s">
        <v>31</v>
      </c>
      <c r="D8" s="22">
        <v>45657</v>
      </c>
      <c r="E8" s="17">
        <v>45666</v>
      </c>
      <c r="F8" s="29">
        <v>45667</v>
      </c>
      <c r="G8" s="18">
        <f t="shared" si="0"/>
        <v>-1</v>
      </c>
      <c r="H8" s="19">
        <v>450</v>
      </c>
      <c r="I8" s="31">
        <v>25</v>
      </c>
      <c r="J8" s="20">
        <f t="shared" si="1"/>
        <v>-450</v>
      </c>
      <c r="K8" s="21">
        <f t="shared" si="2"/>
        <v>-2.8221106979819783E-3</v>
      </c>
    </row>
    <row r="9" spans="1:11" x14ac:dyDescent="0.2">
      <c r="A9" s="7">
        <v>2025</v>
      </c>
      <c r="B9" s="15" t="s">
        <v>48</v>
      </c>
      <c r="C9" s="16" t="s">
        <v>49</v>
      </c>
      <c r="D9" s="22">
        <v>45670</v>
      </c>
      <c r="E9" s="8">
        <v>45667</v>
      </c>
      <c r="F9" s="29">
        <v>45670</v>
      </c>
      <c r="G9" s="18">
        <f t="shared" si="0"/>
        <v>-3</v>
      </c>
      <c r="H9" s="19">
        <v>354.28</v>
      </c>
      <c r="I9" s="31">
        <v>1</v>
      </c>
      <c r="J9" s="20">
        <f t="shared" si="1"/>
        <v>-1062.8399999999999</v>
      </c>
      <c r="K9" s="21">
        <f t="shared" si="2"/>
        <v>-6.6654491872070341E-3</v>
      </c>
    </row>
    <row r="10" spans="1:11" x14ac:dyDescent="0.2">
      <c r="A10" s="7">
        <v>2025</v>
      </c>
      <c r="B10" s="15" t="s">
        <v>15</v>
      </c>
      <c r="C10" s="9" t="s">
        <v>16</v>
      </c>
      <c r="D10" s="22">
        <v>45665</v>
      </c>
      <c r="E10" s="8">
        <v>45667</v>
      </c>
      <c r="F10" s="29">
        <v>45665</v>
      </c>
      <c r="G10" s="18">
        <f t="shared" si="0"/>
        <v>2</v>
      </c>
      <c r="H10" s="19">
        <v>7079.73</v>
      </c>
      <c r="I10" s="31">
        <v>5</v>
      </c>
      <c r="J10" s="20">
        <f t="shared" si="1"/>
        <v>14159.46</v>
      </c>
      <c r="K10" s="21">
        <f t="shared" si="2"/>
        <v>8.8799030096995329E-2</v>
      </c>
    </row>
    <row r="11" spans="1:11" x14ac:dyDescent="0.2">
      <c r="A11" s="7">
        <v>2025</v>
      </c>
      <c r="B11" s="15" t="s">
        <v>18</v>
      </c>
      <c r="C11" s="10" t="s">
        <v>19</v>
      </c>
      <c r="D11" s="22">
        <v>45667</v>
      </c>
      <c r="E11" s="8">
        <v>45670</v>
      </c>
      <c r="F11" s="29">
        <v>45667</v>
      </c>
      <c r="G11" s="18">
        <f t="shared" si="0"/>
        <v>3</v>
      </c>
      <c r="H11" s="19">
        <v>192</v>
      </c>
      <c r="I11" s="30">
        <v>49</v>
      </c>
      <c r="J11" s="20">
        <f t="shared" si="1"/>
        <v>576</v>
      </c>
      <c r="K11" s="21">
        <f t="shared" si="2"/>
        <v>3.612301693416932E-3</v>
      </c>
    </row>
    <row r="12" spans="1:11" x14ac:dyDescent="0.2">
      <c r="A12" s="7">
        <v>2025</v>
      </c>
      <c r="B12" s="15" t="s">
        <v>50</v>
      </c>
      <c r="C12" s="10" t="s">
        <v>25</v>
      </c>
      <c r="D12" s="22">
        <v>45672</v>
      </c>
      <c r="E12" s="8">
        <v>45672</v>
      </c>
      <c r="F12" s="29">
        <v>45716</v>
      </c>
      <c r="G12" s="18">
        <f t="shared" si="0"/>
        <v>-44</v>
      </c>
      <c r="H12" s="19">
        <v>1095</v>
      </c>
      <c r="I12" s="31">
        <v>37</v>
      </c>
      <c r="J12" s="20">
        <f t="shared" si="1"/>
        <v>-48180</v>
      </c>
      <c r="K12" s="21">
        <f t="shared" si="2"/>
        <v>-0.30215398539727045</v>
      </c>
    </row>
    <row r="13" spans="1:11" x14ac:dyDescent="0.2">
      <c r="A13" s="7">
        <v>2025</v>
      </c>
      <c r="B13" s="15" t="s">
        <v>20</v>
      </c>
      <c r="C13" s="9" t="s">
        <v>21</v>
      </c>
      <c r="D13" s="22">
        <v>45665</v>
      </c>
      <c r="E13" s="8">
        <v>45672</v>
      </c>
      <c r="F13" s="29">
        <v>45665</v>
      </c>
      <c r="G13" s="18">
        <f t="shared" si="0"/>
        <v>7</v>
      </c>
      <c r="H13" s="19">
        <v>1290</v>
      </c>
      <c r="I13" s="30">
        <v>3</v>
      </c>
      <c r="J13" s="20">
        <f t="shared" si="1"/>
        <v>9030</v>
      </c>
      <c r="K13" s="21">
        <f t="shared" si="2"/>
        <v>5.6630354672838362E-2</v>
      </c>
    </row>
    <row r="14" spans="1:11" x14ac:dyDescent="0.2">
      <c r="A14" s="7">
        <v>2025</v>
      </c>
      <c r="B14" s="15" t="s">
        <v>39</v>
      </c>
      <c r="C14" s="7" t="s">
        <v>40</v>
      </c>
      <c r="D14" s="22">
        <v>45671</v>
      </c>
      <c r="E14" s="8">
        <v>45672</v>
      </c>
      <c r="F14" s="29">
        <v>45716</v>
      </c>
      <c r="G14" s="18">
        <f t="shared" si="0"/>
        <v>-44</v>
      </c>
      <c r="H14" s="19">
        <v>525</v>
      </c>
      <c r="I14" s="32"/>
      <c r="J14" s="20">
        <f t="shared" si="1"/>
        <v>-23100</v>
      </c>
      <c r="K14" s="21">
        <f t="shared" si="2"/>
        <v>-0.14486834916307489</v>
      </c>
    </row>
    <row r="15" spans="1:11" x14ac:dyDescent="0.2">
      <c r="A15" s="7">
        <v>2025</v>
      </c>
      <c r="B15" s="15" t="s">
        <v>15</v>
      </c>
      <c r="C15" s="9" t="s">
        <v>16</v>
      </c>
      <c r="D15" s="22">
        <v>45674</v>
      </c>
      <c r="E15" s="8">
        <v>45674</v>
      </c>
      <c r="F15" s="29">
        <v>45674</v>
      </c>
      <c r="G15" s="18">
        <f t="shared" si="0"/>
        <v>0</v>
      </c>
      <c r="H15" s="19">
        <v>2458.2399999999998</v>
      </c>
      <c r="I15" s="31">
        <v>7</v>
      </c>
      <c r="J15" s="20">
        <f t="shared" si="1"/>
        <v>0</v>
      </c>
      <c r="K15" s="21">
        <f t="shared" si="2"/>
        <v>0</v>
      </c>
    </row>
    <row r="16" spans="1:11" x14ac:dyDescent="0.2">
      <c r="A16" s="7">
        <v>2025</v>
      </c>
      <c r="B16" s="23" t="s">
        <v>15</v>
      </c>
      <c r="C16" s="9" t="s">
        <v>16</v>
      </c>
      <c r="D16" s="8">
        <v>45672</v>
      </c>
      <c r="E16" s="8">
        <v>45674</v>
      </c>
      <c r="F16" s="29">
        <v>45672</v>
      </c>
      <c r="G16" s="18">
        <f t="shared" si="0"/>
        <v>2</v>
      </c>
      <c r="H16" s="19">
        <v>2212.42</v>
      </c>
      <c r="I16" s="30">
        <v>6</v>
      </c>
      <c r="J16" s="20">
        <f t="shared" si="1"/>
        <v>4424.84</v>
      </c>
      <c r="K16" s="21">
        <f t="shared" si="2"/>
        <v>2.7749751779685725E-2</v>
      </c>
    </row>
    <row r="17" spans="1:11" x14ac:dyDescent="0.2">
      <c r="A17" s="7">
        <v>2025</v>
      </c>
      <c r="B17" s="23" t="s">
        <v>51</v>
      </c>
      <c r="C17" s="9" t="s">
        <v>52</v>
      </c>
      <c r="D17" s="8">
        <v>45673</v>
      </c>
      <c r="E17" s="8">
        <v>45674</v>
      </c>
      <c r="F17" s="29">
        <v>45673</v>
      </c>
      <c r="G17" s="18">
        <f t="shared" si="0"/>
        <v>1</v>
      </c>
      <c r="H17" s="19">
        <v>549.13</v>
      </c>
      <c r="I17" s="31">
        <v>32</v>
      </c>
      <c r="J17" s="20">
        <f t="shared" si="1"/>
        <v>549.13</v>
      </c>
      <c r="K17" s="21">
        <f t="shared" si="2"/>
        <v>3.4437903279618751E-3</v>
      </c>
    </row>
    <row r="18" spans="1:11" x14ac:dyDescent="0.2">
      <c r="A18" s="7">
        <v>2025</v>
      </c>
      <c r="B18" s="15" t="s">
        <v>22</v>
      </c>
      <c r="C18" s="9" t="s">
        <v>23</v>
      </c>
      <c r="D18" s="22">
        <v>45664</v>
      </c>
      <c r="E18" s="8">
        <v>45684</v>
      </c>
      <c r="F18" s="29">
        <v>45684</v>
      </c>
      <c r="G18" s="18">
        <f t="shared" si="0"/>
        <v>0</v>
      </c>
      <c r="H18" s="19">
        <v>1124.94</v>
      </c>
      <c r="I18" s="30" t="s">
        <v>53</v>
      </c>
      <c r="J18" s="20">
        <f t="shared" si="1"/>
        <v>0</v>
      </c>
      <c r="K18" s="21">
        <f t="shared" si="2"/>
        <v>0</v>
      </c>
    </row>
    <row r="19" spans="1:11" x14ac:dyDescent="0.2">
      <c r="A19" s="7">
        <v>2025</v>
      </c>
      <c r="B19" s="15" t="s">
        <v>34</v>
      </c>
      <c r="C19" s="7" t="s">
        <v>35</v>
      </c>
      <c r="D19" s="22">
        <v>45680</v>
      </c>
      <c r="E19" s="8">
        <v>45686</v>
      </c>
      <c r="F19" s="29">
        <v>45716</v>
      </c>
      <c r="G19" s="18">
        <f t="shared" si="0"/>
        <v>-30</v>
      </c>
      <c r="H19" s="19">
        <v>90</v>
      </c>
      <c r="I19" s="32" t="s">
        <v>36</v>
      </c>
      <c r="J19" s="20">
        <f t="shared" si="1"/>
        <v>-2700</v>
      </c>
      <c r="K19" s="21">
        <f t="shared" si="2"/>
        <v>-1.6932664187891869E-2</v>
      </c>
    </row>
    <row r="20" spans="1:11" x14ac:dyDescent="0.2">
      <c r="A20" s="7">
        <v>2025</v>
      </c>
      <c r="B20" s="15" t="s">
        <v>54</v>
      </c>
      <c r="C20" s="24" t="s">
        <v>55</v>
      </c>
      <c r="D20" s="22">
        <v>45688</v>
      </c>
      <c r="E20" s="8">
        <v>45688</v>
      </c>
      <c r="F20" s="29">
        <v>45689</v>
      </c>
      <c r="G20" s="18">
        <f t="shared" si="0"/>
        <v>-1</v>
      </c>
      <c r="H20" s="19">
        <v>6412.8</v>
      </c>
      <c r="I20" s="30">
        <v>18</v>
      </c>
      <c r="J20" s="20">
        <f t="shared" si="1"/>
        <v>-6412.8</v>
      </c>
      <c r="K20" s="21">
        <f t="shared" si="2"/>
        <v>-4.021695885337518E-2</v>
      </c>
    </row>
    <row r="21" spans="1:11" x14ac:dyDescent="0.2">
      <c r="A21" s="7">
        <v>2025</v>
      </c>
      <c r="B21" s="15" t="s">
        <v>56</v>
      </c>
      <c r="C21" s="7" t="s">
        <v>57</v>
      </c>
      <c r="D21" s="22">
        <v>45684</v>
      </c>
      <c r="E21" s="8">
        <v>45688</v>
      </c>
      <c r="F21" s="29">
        <v>45716</v>
      </c>
      <c r="G21" s="18">
        <f t="shared" si="0"/>
        <v>-28</v>
      </c>
      <c r="H21" s="19">
        <v>168</v>
      </c>
      <c r="I21" s="31">
        <v>5</v>
      </c>
      <c r="J21" s="20">
        <f t="shared" si="1"/>
        <v>-4704</v>
      </c>
      <c r="K21" s="21">
        <f t="shared" si="2"/>
        <v>-2.9500463829571614E-2</v>
      </c>
    </row>
    <row r="22" spans="1:11" x14ac:dyDescent="0.2">
      <c r="A22" s="7">
        <v>2025</v>
      </c>
      <c r="B22" s="23" t="s">
        <v>54</v>
      </c>
      <c r="C22" s="9" t="s">
        <v>55</v>
      </c>
      <c r="D22" s="22">
        <v>45688</v>
      </c>
      <c r="E22" s="8">
        <v>45688</v>
      </c>
      <c r="F22" s="29">
        <v>45689</v>
      </c>
      <c r="G22" s="18">
        <f t="shared" si="0"/>
        <v>-1</v>
      </c>
      <c r="H22" s="19">
        <v>6412.8</v>
      </c>
      <c r="I22" s="31">
        <v>19</v>
      </c>
      <c r="J22" s="20">
        <f t="shared" si="1"/>
        <v>-6412.8</v>
      </c>
      <c r="K22" s="21">
        <f t="shared" si="2"/>
        <v>-4.021695885337518E-2</v>
      </c>
    </row>
    <row r="23" spans="1:11" x14ac:dyDescent="0.2">
      <c r="A23" s="7">
        <v>2025</v>
      </c>
      <c r="B23" s="15" t="s">
        <v>24</v>
      </c>
      <c r="C23" s="11" t="s">
        <v>25</v>
      </c>
      <c r="D23" s="22">
        <v>45596</v>
      </c>
      <c r="E23" s="8">
        <v>45688</v>
      </c>
      <c r="F23" s="29">
        <v>45688</v>
      </c>
      <c r="G23" s="18">
        <f t="shared" si="0"/>
        <v>0</v>
      </c>
      <c r="H23" s="19">
        <v>91.05</v>
      </c>
      <c r="I23" s="30">
        <v>39249</v>
      </c>
      <c r="J23" s="20">
        <f t="shared" si="1"/>
        <v>0</v>
      </c>
      <c r="K23" s="21">
        <f t="shared" si="2"/>
        <v>0</v>
      </c>
    </row>
    <row r="24" spans="1:11" x14ac:dyDescent="0.2">
      <c r="A24" s="7">
        <v>2025</v>
      </c>
      <c r="B24" s="15" t="s">
        <v>58</v>
      </c>
      <c r="C24" s="24" t="s">
        <v>16</v>
      </c>
      <c r="D24" s="22">
        <v>45688</v>
      </c>
      <c r="E24" s="8">
        <v>45691</v>
      </c>
      <c r="F24" s="29">
        <v>45688</v>
      </c>
      <c r="G24" s="18">
        <f t="shared" si="0"/>
        <v>3</v>
      </c>
      <c r="H24" s="19">
        <v>2714.92</v>
      </c>
      <c r="I24" s="31">
        <v>2</v>
      </c>
      <c r="J24" s="20">
        <f t="shared" si="1"/>
        <v>8144.76</v>
      </c>
      <c r="K24" s="21">
        <f t="shared" si="2"/>
        <v>5.1078698507768215E-2</v>
      </c>
    </row>
    <row r="25" spans="1:11" x14ac:dyDescent="0.2">
      <c r="A25" s="7">
        <v>2025</v>
      </c>
      <c r="B25" s="15" t="s">
        <v>26</v>
      </c>
      <c r="C25" s="11" t="s">
        <v>27</v>
      </c>
      <c r="D25" s="22">
        <v>45687</v>
      </c>
      <c r="E25" s="8">
        <v>45691</v>
      </c>
      <c r="F25" s="29">
        <v>45717</v>
      </c>
      <c r="G25" s="18">
        <f t="shared" si="0"/>
        <v>-26</v>
      </c>
      <c r="H25" s="19">
        <v>41790</v>
      </c>
      <c r="I25" s="31">
        <v>7</v>
      </c>
      <c r="J25" s="20">
        <f t="shared" si="1"/>
        <v>-1086540</v>
      </c>
      <c r="K25" s="21">
        <f t="shared" si="2"/>
        <v>-6.8140803506340859</v>
      </c>
    </row>
    <row r="26" spans="1:11" x14ac:dyDescent="0.2">
      <c r="A26" s="7">
        <v>2025</v>
      </c>
      <c r="B26" s="15" t="s">
        <v>18</v>
      </c>
      <c r="C26" s="7" t="s">
        <v>19</v>
      </c>
      <c r="D26" s="22">
        <v>45680</v>
      </c>
      <c r="E26" s="8">
        <v>45692</v>
      </c>
      <c r="F26" s="29">
        <v>45710</v>
      </c>
      <c r="G26" s="18">
        <f t="shared" si="0"/>
        <v>-18</v>
      </c>
      <c r="H26" s="19">
        <v>136.99</v>
      </c>
      <c r="I26" s="31">
        <v>23981</v>
      </c>
      <c r="J26" s="20">
        <f t="shared" si="1"/>
        <v>-2465.8200000000002</v>
      </c>
      <c r="K26" s="21">
        <f t="shared" si="2"/>
        <v>-1.5464037780662049E-2</v>
      </c>
    </row>
    <row r="27" spans="1:11" x14ac:dyDescent="0.2">
      <c r="A27" s="7">
        <v>2025</v>
      </c>
      <c r="B27" s="15" t="s">
        <v>37</v>
      </c>
      <c r="C27" s="9" t="s">
        <v>38</v>
      </c>
      <c r="D27" s="22">
        <v>45632</v>
      </c>
      <c r="E27" s="8">
        <v>45693</v>
      </c>
      <c r="F27" s="29">
        <v>45692</v>
      </c>
      <c r="G27" s="18">
        <f t="shared" si="0"/>
        <v>1</v>
      </c>
      <c r="H27" s="19">
        <v>855.38</v>
      </c>
      <c r="I27" s="30">
        <v>249341102</v>
      </c>
      <c r="J27" s="20">
        <f t="shared" si="1"/>
        <v>855.38</v>
      </c>
      <c r="K27" s="21">
        <f t="shared" si="2"/>
        <v>5.3643934418662765E-3</v>
      </c>
    </row>
    <row r="28" spans="1:11" x14ac:dyDescent="0.2">
      <c r="A28" s="7">
        <v>2025</v>
      </c>
      <c r="B28" s="15" t="s">
        <v>39</v>
      </c>
      <c r="C28" s="7" t="s">
        <v>40</v>
      </c>
      <c r="D28" s="22">
        <v>45688</v>
      </c>
      <c r="E28" s="8">
        <v>45693</v>
      </c>
      <c r="F28" s="29">
        <v>45716</v>
      </c>
      <c r="G28" s="18">
        <f t="shared" si="0"/>
        <v>-23</v>
      </c>
      <c r="H28" s="19">
        <v>1334</v>
      </c>
      <c r="I28" s="31">
        <v>2311</v>
      </c>
      <c r="J28" s="20">
        <f t="shared" si="1"/>
        <v>-30682</v>
      </c>
      <c r="K28" s="21">
        <f t="shared" si="2"/>
        <v>-0.19241777874551791</v>
      </c>
    </row>
    <row r="29" spans="1:11" x14ac:dyDescent="0.2">
      <c r="A29" s="7">
        <v>2025</v>
      </c>
      <c r="B29" s="15" t="s">
        <v>11</v>
      </c>
      <c r="C29" s="16" t="s">
        <v>12</v>
      </c>
      <c r="D29" s="22">
        <v>45687</v>
      </c>
      <c r="E29" s="8">
        <v>45694</v>
      </c>
      <c r="F29" s="29">
        <v>45716</v>
      </c>
      <c r="G29" s="18">
        <f t="shared" si="0"/>
        <v>-22</v>
      </c>
      <c r="H29" s="19">
        <v>364</v>
      </c>
      <c r="I29" s="31">
        <v>2</v>
      </c>
      <c r="J29" s="20">
        <f t="shared" si="1"/>
        <v>-8008</v>
      </c>
      <c r="K29" s="21">
        <f t="shared" si="2"/>
        <v>-5.0221027709865959E-2</v>
      </c>
    </row>
    <row r="30" spans="1:11" x14ac:dyDescent="0.2">
      <c r="A30" s="7">
        <v>2025</v>
      </c>
      <c r="B30" s="15" t="s">
        <v>13</v>
      </c>
      <c r="C30" s="16" t="s">
        <v>14</v>
      </c>
      <c r="D30" s="22">
        <v>45692</v>
      </c>
      <c r="E30" s="8">
        <v>45694</v>
      </c>
      <c r="F30" s="29">
        <v>45692</v>
      </c>
      <c r="G30" s="18">
        <f t="shared" si="0"/>
        <v>2</v>
      </c>
      <c r="H30" s="19">
        <v>454.79</v>
      </c>
      <c r="I30" s="31">
        <v>147</v>
      </c>
      <c r="J30" s="20">
        <f t="shared" si="1"/>
        <v>909.58</v>
      </c>
      <c r="K30" s="21">
        <f t="shared" si="2"/>
        <v>5.70430099704544E-3</v>
      </c>
    </row>
    <row r="31" spans="1:11" x14ac:dyDescent="0.2">
      <c r="A31" s="7">
        <v>2025</v>
      </c>
      <c r="B31" s="15" t="s">
        <v>59</v>
      </c>
      <c r="C31" s="16" t="s">
        <v>40</v>
      </c>
      <c r="D31" s="22">
        <v>45688</v>
      </c>
      <c r="E31" s="8">
        <v>45700</v>
      </c>
      <c r="F31" s="29">
        <v>45716</v>
      </c>
      <c r="G31" s="18">
        <f t="shared" si="0"/>
        <v>-16</v>
      </c>
      <c r="H31" s="19">
        <v>3000</v>
      </c>
      <c r="I31" s="31">
        <v>54</v>
      </c>
      <c r="J31" s="20">
        <f t="shared" si="1"/>
        <v>-48000</v>
      </c>
      <c r="K31" s="21">
        <f t="shared" si="2"/>
        <v>-0.30102514111807765</v>
      </c>
    </row>
    <row r="32" spans="1:11" x14ac:dyDescent="0.2">
      <c r="A32" s="7">
        <v>2025</v>
      </c>
      <c r="B32" s="15" t="s">
        <v>60</v>
      </c>
      <c r="C32" s="16" t="s">
        <v>61</v>
      </c>
      <c r="D32" s="22">
        <v>45694</v>
      </c>
      <c r="E32" s="8">
        <v>45700</v>
      </c>
      <c r="F32" s="29">
        <v>45694</v>
      </c>
      <c r="G32" s="18">
        <f t="shared" si="0"/>
        <v>6</v>
      </c>
      <c r="H32" s="19">
        <v>450</v>
      </c>
      <c r="I32" s="31">
        <v>1</v>
      </c>
      <c r="J32" s="20">
        <f t="shared" si="1"/>
        <v>2700</v>
      </c>
      <c r="K32" s="21">
        <f t="shared" si="2"/>
        <v>1.6932664187891869E-2</v>
      </c>
    </row>
    <row r="33" spans="1:11" x14ac:dyDescent="0.2">
      <c r="A33" s="7">
        <v>2025</v>
      </c>
      <c r="B33" s="15" t="s">
        <v>62</v>
      </c>
      <c r="C33" s="16" t="s">
        <v>63</v>
      </c>
      <c r="D33" s="22">
        <v>45695</v>
      </c>
      <c r="E33" s="8">
        <v>45701</v>
      </c>
      <c r="F33" s="29">
        <v>45695</v>
      </c>
      <c r="G33" s="18">
        <f t="shared" si="0"/>
        <v>6</v>
      </c>
      <c r="H33" s="19">
        <v>103</v>
      </c>
      <c r="I33" s="31">
        <v>187</v>
      </c>
      <c r="J33" s="20">
        <f t="shared" si="1"/>
        <v>618</v>
      </c>
      <c r="K33" s="21">
        <f t="shared" si="2"/>
        <v>3.8756986918952502E-3</v>
      </c>
    </row>
    <row r="34" spans="1:11" x14ac:dyDescent="0.2">
      <c r="A34" s="7">
        <v>2025</v>
      </c>
      <c r="B34" s="15" t="s">
        <v>64</v>
      </c>
      <c r="C34" s="16" t="s">
        <v>65</v>
      </c>
      <c r="D34" s="22">
        <v>45699</v>
      </c>
      <c r="E34" s="8">
        <v>45701</v>
      </c>
      <c r="F34" s="29">
        <v>45699</v>
      </c>
      <c r="G34" s="18">
        <f t="shared" si="0"/>
        <v>2</v>
      </c>
      <c r="H34" s="19">
        <v>150</v>
      </c>
      <c r="I34" s="31">
        <v>19</v>
      </c>
      <c r="J34" s="20">
        <f t="shared" si="1"/>
        <v>300</v>
      </c>
      <c r="K34" s="21">
        <f t="shared" si="2"/>
        <v>1.8814071319879855E-3</v>
      </c>
    </row>
    <row r="35" spans="1:11" x14ac:dyDescent="0.2">
      <c r="A35" s="7">
        <v>2025</v>
      </c>
      <c r="B35" s="15" t="s">
        <v>66</v>
      </c>
      <c r="C35" s="16" t="s">
        <v>67</v>
      </c>
      <c r="D35" s="22">
        <v>45701</v>
      </c>
      <c r="E35" s="8">
        <v>45701</v>
      </c>
      <c r="F35" s="29">
        <v>45731</v>
      </c>
      <c r="G35" s="18">
        <f t="shared" si="0"/>
        <v>-30</v>
      </c>
      <c r="H35" s="19">
        <v>746</v>
      </c>
      <c r="I35" s="31">
        <v>36</v>
      </c>
      <c r="J35" s="20">
        <f t="shared" si="1"/>
        <v>-22380</v>
      </c>
      <c r="K35" s="21">
        <f t="shared" si="2"/>
        <v>-0.1403529720463037</v>
      </c>
    </row>
    <row r="36" spans="1:11" x14ac:dyDescent="0.2">
      <c r="A36" s="7">
        <v>2025</v>
      </c>
      <c r="B36" s="15" t="s">
        <v>32</v>
      </c>
      <c r="C36" s="11" t="s">
        <v>33</v>
      </c>
      <c r="D36" s="22">
        <v>45700</v>
      </c>
      <c r="E36" s="8">
        <v>45701</v>
      </c>
      <c r="F36" s="29">
        <v>45730</v>
      </c>
      <c r="G36" s="18">
        <f t="shared" si="0"/>
        <v>-29</v>
      </c>
      <c r="H36" s="19">
        <v>1110</v>
      </c>
      <c r="I36" s="31">
        <v>894</v>
      </c>
      <c r="J36" s="20">
        <f t="shared" si="1"/>
        <v>-32190</v>
      </c>
      <c r="K36" s="21">
        <f t="shared" si="2"/>
        <v>-0.20187498526231085</v>
      </c>
    </row>
    <row r="37" spans="1:11" x14ac:dyDescent="0.2">
      <c r="A37" s="7">
        <v>2025</v>
      </c>
      <c r="B37" s="15" t="s">
        <v>15</v>
      </c>
      <c r="C37" s="16" t="s">
        <v>16</v>
      </c>
      <c r="D37" s="22">
        <v>45699</v>
      </c>
      <c r="E37" s="8">
        <v>45701</v>
      </c>
      <c r="F37" s="29">
        <v>45699</v>
      </c>
      <c r="G37" s="18">
        <f t="shared" si="0"/>
        <v>2</v>
      </c>
      <c r="H37" s="19">
        <v>5531.04</v>
      </c>
      <c r="I37" s="31">
        <v>9</v>
      </c>
      <c r="J37" s="20">
        <f t="shared" si="1"/>
        <v>11062.08</v>
      </c>
      <c r="K37" s="21">
        <f t="shared" si="2"/>
        <v>6.9374254022072188E-2</v>
      </c>
    </row>
    <row r="38" spans="1:11" x14ac:dyDescent="0.2">
      <c r="A38" s="7">
        <v>2025</v>
      </c>
      <c r="B38" s="15" t="s">
        <v>68</v>
      </c>
      <c r="C38" s="9" t="s">
        <v>69</v>
      </c>
      <c r="D38" s="22">
        <v>45701</v>
      </c>
      <c r="E38" s="8">
        <v>45702</v>
      </c>
      <c r="F38" s="29">
        <v>45731</v>
      </c>
      <c r="G38" s="18">
        <f t="shared" si="0"/>
        <v>-29</v>
      </c>
      <c r="H38" s="19">
        <v>116</v>
      </c>
      <c r="I38" s="31">
        <v>36</v>
      </c>
      <c r="J38" s="20">
        <f t="shared" si="1"/>
        <v>-3364</v>
      </c>
      <c r="K38" s="21">
        <f t="shared" si="2"/>
        <v>-2.1096845306691942E-2</v>
      </c>
    </row>
    <row r="39" spans="1:11" x14ac:dyDescent="0.2">
      <c r="A39" s="7">
        <v>2025</v>
      </c>
      <c r="B39" s="15" t="s">
        <v>22</v>
      </c>
      <c r="C39" s="16" t="s">
        <v>23</v>
      </c>
      <c r="D39" s="22">
        <v>45693</v>
      </c>
      <c r="E39" s="8">
        <v>45713</v>
      </c>
      <c r="F39" s="29">
        <v>45713</v>
      </c>
      <c r="G39" s="18">
        <f t="shared" si="0"/>
        <v>0</v>
      </c>
      <c r="H39" s="19">
        <v>1173.7</v>
      </c>
      <c r="I39" s="30" t="s">
        <v>70</v>
      </c>
      <c r="J39" s="20">
        <f t="shared" si="1"/>
        <v>0</v>
      </c>
      <c r="K39" s="21">
        <f t="shared" si="2"/>
        <v>0</v>
      </c>
    </row>
    <row r="40" spans="1:11" x14ac:dyDescent="0.2">
      <c r="A40" s="7">
        <v>2025</v>
      </c>
      <c r="B40" s="15" t="s">
        <v>18</v>
      </c>
      <c r="C40" s="16" t="s">
        <v>19</v>
      </c>
      <c r="D40" s="22">
        <v>45713</v>
      </c>
      <c r="E40" s="8">
        <v>45714</v>
      </c>
      <c r="F40" s="29">
        <v>45743</v>
      </c>
      <c r="G40" s="18">
        <f t="shared" si="0"/>
        <v>-29</v>
      </c>
      <c r="H40" s="19">
        <v>37.33</v>
      </c>
      <c r="I40" s="31">
        <v>49673</v>
      </c>
      <c r="J40" s="20">
        <f t="shared" si="1"/>
        <v>-1082.57</v>
      </c>
      <c r="K40" s="21">
        <f t="shared" si="2"/>
        <v>-6.7891830629207778E-3</v>
      </c>
    </row>
    <row r="41" spans="1:11" x14ac:dyDescent="0.2">
      <c r="A41" s="7">
        <v>2025</v>
      </c>
      <c r="B41" s="15" t="s">
        <v>41</v>
      </c>
      <c r="C41" s="16" t="s">
        <v>25</v>
      </c>
      <c r="D41" s="22">
        <v>45708</v>
      </c>
      <c r="E41" s="8">
        <v>45714</v>
      </c>
      <c r="F41" s="29">
        <v>45768</v>
      </c>
      <c r="G41" s="18">
        <f t="shared" si="0"/>
        <v>-54</v>
      </c>
      <c r="H41" s="19">
        <v>111.64</v>
      </c>
      <c r="I41" s="31">
        <v>604832</v>
      </c>
      <c r="J41" s="20">
        <f t="shared" si="1"/>
        <v>-6028.56</v>
      </c>
      <c r="K41" s="21">
        <f t="shared" si="2"/>
        <v>-3.7807252598724965E-2</v>
      </c>
    </row>
    <row r="42" spans="1:11" x14ac:dyDescent="0.2">
      <c r="A42" s="7">
        <v>2025</v>
      </c>
      <c r="B42" s="15" t="s">
        <v>28</v>
      </c>
      <c r="C42" s="11" t="s">
        <v>29</v>
      </c>
      <c r="D42" s="22">
        <v>45719</v>
      </c>
      <c r="E42" s="8">
        <v>45721</v>
      </c>
      <c r="F42" s="29">
        <v>45747</v>
      </c>
      <c r="G42" s="18">
        <f t="shared" si="0"/>
        <v>-26</v>
      </c>
      <c r="H42" s="19">
        <v>17325.169999999998</v>
      </c>
      <c r="I42" s="31">
        <v>44</v>
      </c>
      <c r="J42" s="20">
        <f t="shared" si="1"/>
        <v>-450454.41999999993</v>
      </c>
      <c r="K42" s="21">
        <f t="shared" si="2"/>
        <v>-2.8249605280783712</v>
      </c>
    </row>
    <row r="43" spans="1:11" x14ac:dyDescent="0.2">
      <c r="A43" s="7">
        <v>2025</v>
      </c>
      <c r="B43" s="15" t="s">
        <v>59</v>
      </c>
      <c r="C43" s="16" t="s">
        <v>40</v>
      </c>
      <c r="D43" s="22">
        <v>45716</v>
      </c>
      <c r="E43" s="8">
        <v>45722</v>
      </c>
      <c r="F43" s="29">
        <v>45744</v>
      </c>
      <c r="G43" s="18">
        <f t="shared" si="0"/>
        <v>-22</v>
      </c>
      <c r="H43" s="19">
        <v>1500</v>
      </c>
      <c r="I43" s="31">
        <v>144</v>
      </c>
      <c r="J43" s="20">
        <f t="shared" si="1"/>
        <v>-33000</v>
      </c>
      <c r="K43" s="21">
        <f t="shared" si="2"/>
        <v>-0.20695478451867841</v>
      </c>
    </row>
    <row r="44" spans="1:11" x14ac:dyDescent="0.2">
      <c r="A44" s="7">
        <v>2025</v>
      </c>
      <c r="B44" s="15" t="s">
        <v>11</v>
      </c>
      <c r="C44" s="16" t="s">
        <v>12</v>
      </c>
      <c r="D44" s="22">
        <v>45716</v>
      </c>
      <c r="E44" s="8">
        <v>45722</v>
      </c>
      <c r="F44" s="29">
        <v>45747</v>
      </c>
      <c r="G44" s="18">
        <f t="shared" si="0"/>
        <v>-25</v>
      </c>
      <c r="H44" s="19">
        <v>554</v>
      </c>
      <c r="I44" s="31">
        <v>132</v>
      </c>
      <c r="J44" s="20">
        <f t="shared" si="1"/>
        <v>-13850</v>
      </c>
      <c r="K44" s="21">
        <f t="shared" si="2"/>
        <v>-8.685829592677867E-2</v>
      </c>
    </row>
    <row r="45" spans="1:11" x14ac:dyDescent="0.2">
      <c r="A45" s="7">
        <v>2025</v>
      </c>
      <c r="B45" s="15" t="s">
        <v>71</v>
      </c>
      <c r="C45" s="16" t="s">
        <v>72</v>
      </c>
      <c r="D45" s="22">
        <v>45717</v>
      </c>
      <c r="E45" s="8">
        <v>45722</v>
      </c>
      <c r="F45" s="29">
        <v>45745</v>
      </c>
      <c r="G45" s="18">
        <f t="shared" si="0"/>
        <v>-23</v>
      </c>
      <c r="H45" s="19">
        <v>165</v>
      </c>
      <c r="I45" s="31">
        <v>115</v>
      </c>
      <c r="J45" s="20">
        <f t="shared" si="1"/>
        <v>-3795</v>
      </c>
      <c r="K45" s="21">
        <f t="shared" si="2"/>
        <v>-2.3799800219648018E-2</v>
      </c>
    </row>
    <row r="46" spans="1:11" x14ac:dyDescent="0.2">
      <c r="A46" s="7">
        <v>2025</v>
      </c>
      <c r="B46" s="15" t="s">
        <v>13</v>
      </c>
      <c r="C46" s="16" t="s">
        <v>14</v>
      </c>
      <c r="D46" s="22">
        <v>45719</v>
      </c>
      <c r="E46" s="8">
        <v>45722</v>
      </c>
      <c r="F46" s="29">
        <v>45719</v>
      </c>
      <c r="G46" s="18">
        <f t="shared" si="0"/>
        <v>3</v>
      </c>
      <c r="H46" s="19">
        <v>442.33</v>
      </c>
      <c r="I46" s="31">
        <v>303</v>
      </c>
      <c r="J46" s="20">
        <f t="shared" si="1"/>
        <v>1326.99</v>
      </c>
      <c r="K46" s="21">
        <f t="shared" si="2"/>
        <v>8.3220281669224554E-3</v>
      </c>
    </row>
    <row r="47" spans="1:11" x14ac:dyDescent="0.2">
      <c r="A47" s="7">
        <v>2025</v>
      </c>
      <c r="B47" s="15" t="s">
        <v>43</v>
      </c>
      <c r="C47" s="7" t="s">
        <v>42</v>
      </c>
      <c r="D47" s="22">
        <v>45716</v>
      </c>
      <c r="E47" s="8">
        <v>45729</v>
      </c>
      <c r="F47" s="29">
        <v>45744</v>
      </c>
      <c r="G47" s="18">
        <f t="shared" si="0"/>
        <v>-15</v>
      </c>
      <c r="H47" s="19">
        <v>303</v>
      </c>
      <c r="I47" s="31">
        <v>16</v>
      </c>
      <c r="J47" s="20">
        <f t="shared" si="1"/>
        <v>-4545</v>
      </c>
      <c r="K47" s="21">
        <f t="shared" si="2"/>
        <v>-2.850331804961798E-2</v>
      </c>
    </row>
    <row r="48" spans="1:11" x14ac:dyDescent="0.2">
      <c r="A48" s="7">
        <v>2025</v>
      </c>
      <c r="B48" s="15" t="s">
        <v>30</v>
      </c>
      <c r="C48" s="16" t="s">
        <v>73</v>
      </c>
      <c r="D48" s="22">
        <v>45716</v>
      </c>
      <c r="E48" s="8">
        <v>45729</v>
      </c>
      <c r="F48" s="29">
        <v>45747</v>
      </c>
      <c r="G48" s="18">
        <f t="shared" si="0"/>
        <v>-18</v>
      </c>
      <c r="H48" s="19">
        <v>79.989999999999995</v>
      </c>
      <c r="I48" s="31">
        <v>1965</v>
      </c>
      <c r="J48" s="20">
        <f t="shared" si="1"/>
        <v>-1439.82</v>
      </c>
      <c r="K48" s="21">
        <f t="shared" si="2"/>
        <v>-9.0296253892631368E-3</v>
      </c>
    </row>
    <row r="49" spans="1:11" x14ac:dyDescent="0.2">
      <c r="A49" s="7">
        <v>2025</v>
      </c>
      <c r="B49" s="15" t="s">
        <v>74</v>
      </c>
      <c r="C49" s="16" t="s">
        <v>75</v>
      </c>
      <c r="D49" s="22">
        <v>45734</v>
      </c>
      <c r="E49" s="8">
        <v>45735</v>
      </c>
      <c r="F49" s="29">
        <v>45795</v>
      </c>
      <c r="G49" s="18">
        <f t="shared" si="0"/>
        <v>-60</v>
      </c>
      <c r="H49" s="19">
        <v>777.9</v>
      </c>
      <c r="I49" s="31">
        <v>29</v>
      </c>
      <c r="J49" s="20">
        <f t="shared" si="1"/>
        <v>-46674</v>
      </c>
      <c r="K49" s="21">
        <f t="shared" si="2"/>
        <v>-0.29270932159469076</v>
      </c>
    </row>
    <row r="50" spans="1:11" x14ac:dyDescent="0.2">
      <c r="A50" s="7">
        <v>2025</v>
      </c>
      <c r="B50" s="15" t="s">
        <v>22</v>
      </c>
      <c r="C50" s="16" t="s">
        <v>23</v>
      </c>
      <c r="D50" s="22">
        <v>45721</v>
      </c>
      <c r="E50" s="8">
        <v>45741</v>
      </c>
      <c r="F50" s="29">
        <v>45741</v>
      </c>
      <c r="G50" s="18">
        <f t="shared" si="0"/>
        <v>0</v>
      </c>
      <c r="H50" s="19">
        <v>1114.1600000000001</v>
      </c>
      <c r="I50" s="30" t="s">
        <v>76</v>
      </c>
      <c r="J50" s="20">
        <f t="shared" si="1"/>
        <v>0</v>
      </c>
      <c r="K50" s="21">
        <f t="shared" si="2"/>
        <v>0</v>
      </c>
    </row>
    <row r="51" spans="1:11" x14ac:dyDescent="0.2">
      <c r="A51" s="7">
        <v>2025</v>
      </c>
      <c r="B51" s="15" t="s">
        <v>77</v>
      </c>
      <c r="C51" s="16" t="s">
        <v>78</v>
      </c>
      <c r="D51" s="22">
        <v>45716</v>
      </c>
      <c r="E51" s="8">
        <v>45742</v>
      </c>
      <c r="F51" s="29">
        <v>45747</v>
      </c>
      <c r="G51" s="18">
        <f t="shared" si="0"/>
        <v>-5</v>
      </c>
      <c r="H51" s="19">
        <v>4980</v>
      </c>
      <c r="I51" s="31">
        <v>180</v>
      </c>
      <c r="J51" s="20">
        <f t="shared" si="1"/>
        <v>-24900</v>
      </c>
      <c r="K51" s="21">
        <f t="shared" si="2"/>
        <v>-0.15615679195500279</v>
      </c>
    </row>
    <row r="52" spans="1:11" x14ac:dyDescent="0.2">
      <c r="A52" s="7">
        <v>2025</v>
      </c>
      <c r="B52" s="15" t="s">
        <v>30</v>
      </c>
      <c r="C52" s="16" t="s">
        <v>79</v>
      </c>
      <c r="D52" s="22">
        <v>45736</v>
      </c>
      <c r="E52" s="8">
        <v>45742</v>
      </c>
      <c r="F52" s="29">
        <v>45777</v>
      </c>
      <c r="G52" s="18">
        <f t="shared" si="0"/>
        <v>-35</v>
      </c>
      <c r="H52" s="19">
        <v>167.8</v>
      </c>
      <c r="I52" s="31">
        <v>1480</v>
      </c>
      <c r="J52" s="20">
        <f t="shared" si="1"/>
        <v>-5873</v>
      </c>
      <c r="K52" s="21">
        <f t="shared" si="2"/>
        <v>-3.683168028721813E-2</v>
      </c>
    </row>
    <row r="53" spans="1:11" x14ac:dyDescent="0.2">
      <c r="A53" s="7">
        <v>2025</v>
      </c>
      <c r="B53" s="15" t="s">
        <v>50</v>
      </c>
      <c r="C53" s="16" t="s">
        <v>25</v>
      </c>
      <c r="D53" s="22">
        <v>45744</v>
      </c>
      <c r="E53" s="8">
        <v>45744</v>
      </c>
      <c r="F53" s="29">
        <v>45777</v>
      </c>
      <c r="G53" s="18">
        <f t="shared" si="0"/>
        <v>-33</v>
      </c>
      <c r="H53" s="19">
        <v>1095</v>
      </c>
      <c r="I53" s="31">
        <v>526</v>
      </c>
      <c r="J53" s="20">
        <f t="shared" si="1"/>
        <v>-36135</v>
      </c>
      <c r="K53" s="21">
        <f t="shared" si="2"/>
        <v>-0.22661548904795284</v>
      </c>
    </row>
    <row r="54" spans="1:11" x14ac:dyDescent="0.2">
      <c r="A54" s="7">
        <v>2025</v>
      </c>
      <c r="B54" s="15" t="s">
        <v>80</v>
      </c>
      <c r="C54" s="16" t="s">
        <v>44</v>
      </c>
      <c r="D54" s="22">
        <v>45744</v>
      </c>
      <c r="E54" s="8">
        <v>45747</v>
      </c>
      <c r="F54" s="29">
        <v>45747</v>
      </c>
      <c r="G54" s="18">
        <f t="shared" si="0"/>
        <v>0</v>
      </c>
      <c r="H54" s="19">
        <v>1289.72</v>
      </c>
      <c r="I54" s="31">
        <v>7</v>
      </c>
      <c r="J54" s="20">
        <f t="shared" si="1"/>
        <v>0</v>
      </c>
      <c r="K54" s="21">
        <f t="shared" si="2"/>
        <v>0</v>
      </c>
    </row>
    <row r="55" spans="1:11" x14ac:dyDescent="0.2">
      <c r="A55" s="7">
        <v>2025</v>
      </c>
      <c r="B55" s="15" t="s">
        <v>18</v>
      </c>
      <c r="C55" s="16" t="s">
        <v>19</v>
      </c>
      <c r="D55" s="22">
        <v>45742</v>
      </c>
      <c r="E55" s="8">
        <v>45744</v>
      </c>
      <c r="F55" s="29">
        <v>45772</v>
      </c>
      <c r="G55" s="18">
        <f t="shared" si="0"/>
        <v>-28</v>
      </c>
      <c r="H55" s="19">
        <v>105.84</v>
      </c>
      <c r="I55" s="31">
        <v>75985</v>
      </c>
      <c r="J55" s="20">
        <f t="shared" si="1"/>
        <v>-2963.52</v>
      </c>
      <c r="K55" s="21">
        <f t="shared" si="2"/>
        <v>-1.8585292212630115E-2</v>
      </c>
    </row>
    <row r="56" spans="1:11" x14ac:dyDescent="0.2">
      <c r="A56" s="7">
        <v>2025</v>
      </c>
      <c r="B56" s="15" t="s">
        <v>24</v>
      </c>
      <c r="C56" s="16" t="s">
        <v>25</v>
      </c>
      <c r="D56" s="22">
        <v>45657</v>
      </c>
      <c r="E56" s="8">
        <v>45747</v>
      </c>
      <c r="F56" s="29">
        <v>45747</v>
      </c>
      <c r="G56" s="18">
        <f t="shared" si="0"/>
        <v>0</v>
      </c>
      <c r="H56" s="19">
        <v>91.49</v>
      </c>
      <c r="I56" s="31">
        <v>47564</v>
      </c>
      <c r="J56" s="20">
        <f t="shared" si="1"/>
        <v>0</v>
      </c>
      <c r="K56" s="21">
        <f t="shared" si="2"/>
        <v>0</v>
      </c>
    </row>
    <row r="58" spans="1:11" x14ac:dyDescent="0.2">
      <c r="H58" s="26">
        <f>SUM(H2:H56)</f>
        <v>159455.11999999997</v>
      </c>
      <c r="K58" s="28">
        <f>SUM(K2:K56)</f>
        <v>-10.465007269757161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Borleri</dc:creator>
  <cp:lastModifiedBy>Chiara Borleri</cp:lastModifiedBy>
  <dcterms:created xsi:type="dcterms:W3CDTF">2023-04-17T14:08:33Z</dcterms:created>
  <dcterms:modified xsi:type="dcterms:W3CDTF">2025-07-03T15:04:53Z</dcterms:modified>
</cp:coreProperties>
</file>